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s\Desktop\Building Finance\Forms\"/>
    </mc:Choice>
  </mc:AlternateContent>
  <xr:revisionPtr revIDLastSave="0" documentId="13_ncr:1_{79FBE20C-D1FE-42D4-B870-D2F41FA70B62}" xr6:coauthVersionLast="47" xr6:coauthVersionMax="47" xr10:uidLastSave="{00000000-0000-0000-0000-000000000000}"/>
  <bookViews>
    <workbookView xWindow="-120" yWindow="-120" windowWidth="20730" windowHeight="11160" xr2:uid="{9F07324C-7F44-4A7D-8D1A-1441DFC043E3}"/>
  </bookViews>
  <sheets>
    <sheet name="Monthly" sheetId="1" r:id="rId1"/>
    <sheet name="Fortnightly" sheetId="4" r:id="rId2"/>
    <sheet name="Weekly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G19" i="4"/>
  <c r="K21" i="5"/>
  <c r="K19" i="5"/>
  <c r="K18" i="5"/>
  <c r="E18" i="1"/>
  <c r="E19" i="1"/>
  <c r="E17" i="1"/>
  <c r="E16" i="1"/>
  <c r="I4" i="4"/>
  <c r="M12" i="5"/>
  <c r="M11" i="5"/>
  <c r="M10" i="5"/>
  <c r="M7" i="5"/>
  <c r="M5" i="5"/>
  <c r="M4" i="5"/>
  <c r="K12" i="5"/>
  <c r="K11" i="5"/>
  <c r="K10" i="5"/>
  <c r="K7" i="5"/>
  <c r="K6" i="5"/>
  <c r="M6" i="5" s="1"/>
  <c r="K5" i="5"/>
  <c r="K4" i="5"/>
  <c r="I12" i="4"/>
  <c r="I11" i="4"/>
  <c r="I10" i="4"/>
  <c r="I7" i="4"/>
  <c r="I6" i="4"/>
  <c r="G12" i="4"/>
  <c r="G11" i="4"/>
  <c r="G10" i="4"/>
  <c r="G7" i="4"/>
  <c r="G6" i="4"/>
  <c r="G5" i="4"/>
  <c r="I5" i="4" s="1"/>
  <c r="G4" i="4"/>
  <c r="E11" i="1"/>
  <c r="E9" i="1"/>
  <c r="E10" i="1" s="1"/>
  <c r="E6" i="1"/>
  <c r="E5" i="1"/>
  <c r="E4" i="1"/>
  <c r="E3" i="1"/>
  <c r="K8" i="5" l="1"/>
  <c r="G8" i="4"/>
  <c r="E7" i="1"/>
  <c r="E13" i="1" s="1"/>
  <c r="G14" i="4" l="1"/>
  <c r="I14" i="4" s="1"/>
  <c r="I8" i="4"/>
  <c r="K14" i="5"/>
  <c r="M14" i="5" s="1"/>
  <c r="M8" i="5"/>
</calcChain>
</file>

<file path=xl/sharedStrings.xml><?xml version="1.0" encoding="utf-8"?>
<sst xmlns="http://schemas.openxmlformats.org/spreadsheetml/2006/main" count="213" uniqueCount="47">
  <si>
    <t>Normal Pay</t>
  </si>
  <si>
    <t>Sunday Time</t>
  </si>
  <si>
    <t>Nightshift Allowance</t>
  </si>
  <si>
    <t>UIF</t>
  </si>
  <si>
    <t>Overtime</t>
  </si>
  <si>
    <t>Housing Allowance</t>
  </si>
  <si>
    <t>Tax/PAYE</t>
  </si>
  <si>
    <t>Public Holiday Time</t>
  </si>
  <si>
    <t>Leave Paid Out</t>
  </si>
  <si>
    <t>Medical Aid Allowance</t>
  </si>
  <si>
    <t>Cash Allowance</t>
  </si>
  <si>
    <t>Phone Allowance</t>
  </si>
  <si>
    <t>Travel Allowance</t>
  </si>
  <si>
    <t>Commission</t>
  </si>
  <si>
    <t>EARNINGS</t>
  </si>
  <si>
    <t>DEDUCTIONS</t>
  </si>
  <si>
    <t>RESULT</t>
  </si>
  <si>
    <t>Basic</t>
  </si>
  <si>
    <t>Commissions</t>
  </si>
  <si>
    <t>Permanent Allowances</t>
  </si>
  <si>
    <t>GROSS</t>
  </si>
  <si>
    <t>TOTAL DEDUCTIONS</t>
  </si>
  <si>
    <t>Deductions less tax &amp; UIF</t>
  </si>
  <si>
    <t>Loans on payslip</t>
  </si>
  <si>
    <t>NET</t>
  </si>
  <si>
    <t>Does this match your payslip?</t>
  </si>
  <si>
    <t>Loans</t>
  </si>
  <si>
    <t>Other Deductions</t>
  </si>
  <si>
    <t>Does this match your payslip and bank statement?</t>
  </si>
  <si>
    <t>WEEK 1</t>
  </si>
  <si>
    <t>WEEK 2</t>
  </si>
  <si>
    <t>WEEK 3</t>
  </si>
  <si>
    <t>WEEK 4</t>
  </si>
  <si>
    <t>TOTAL</t>
  </si>
  <si>
    <t>AVERAGE</t>
  </si>
  <si>
    <t>Fill in GREEN and RED below:</t>
  </si>
  <si>
    <t>Shift Allowance</t>
  </si>
  <si>
    <t>FORTNIGHT 1</t>
  </si>
  <si>
    <t>FORTNIGHT 2</t>
  </si>
  <si>
    <t>Deductions (ex tax &amp; UIF)</t>
  </si>
  <si>
    <t>Based on figures above, qualifying Lenders:</t>
  </si>
  <si>
    <t>NEDBANK</t>
  </si>
  <si>
    <t>EVOLUTION</t>
  </si>
  <si>
    <t>KANGA</t>
  </si>
  <si>
    <t>THUTHUKANI</t>
  </si>
  <si>
    <t>V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</si>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</sst>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3" fillId="0" borderId="0" xfId="0" applyFont="1"/>
    <xf numFmtId="44" fontId="3" fillId="0" borderId="0" xfId="1" applyFont="1" applyFill="1" applyBorder="1"/>
    <xf numFmtId="0" fontId="6" fillId="0" borderId="0" xfId="0" applyFont="1"/>
    <xf numFmtId="0" fontId="5" fillId="0" borderId="1" xfId="0" applyFont="1" applyBorder="1"/>
    <xf numFmtId="44" fontId="5" fillId="3" borderId="1" xfId="1" applyFont="1" applyFill="1" applyBorder="1" applyProtection="1">
      <protection locked="0"/>
    </xf>
    <xf numFmtId="44" fontId="5" fillId="4" borderId="1" xfId="1" applyFont="1" applyFill="1" applyBorder="1" applyProtection="1">
      <protection locked="0"/>
    </xf>
    <xf numFmtId="0" fontId="0" fillId="5" borderId="1" xfId="0" applyFill="1" applyBorder="1"/>
    <xf numFmtId="44" fontId="0" fillId="5" borderId="1" xfId="0" applyNumberFormat="1" applyFill="1" applyBorder="1"/>
    <xf numFmtId="44" fontId="0" fillId="5" borderId="1" xfId="1" applyFont="1" applyFill="1" applyBorder="1"/>
    <xf numFmtId="0" fontId="2" fillId="6" borderId="1" xfId="0" applyFont="1" applyFill="1" applyBorder="1"/>
    <xf numFmtId="44" fontId="2" fillId="6" borderId="1" xfId="0" applyNumberFormat="1" applyFont="1" applyFill="1" applyBorder="1"/>
    <xf numFmtId="44" fontId="2" fillId="6" borderId="1" xfId="1" applyFont="1" applyFill="1" applyBorder="1"/>
    <xf numFmtId="0" fontId="5" fillId="0" borderId="7" xfId="0" applyFont="1" applyBorder="1"/>
    <xf numFmtId="44" fontId="5" fillId="3" borderId="8" xfId="1" applyFont="1" applyFill="1" applyBorder="1" applyProtection="1">
      <protection locked="0"/>
    </xf>
    <xf numFmtId="44" fontId="5" fillId="4" borderId="8" xfId="1" applyFont="1" applyFill="1" applyBorder="1" applyProtection="1">
      <protection locked="0"/>
    </xf>
    <xf numFmtId="0" fontId="5" fillId="0" borderId="9" xfId="0" applyFont="1" applyBorder="1"/>
    <xf numFmtId="44" fontId="5" fillId="4" borderId="10" xfId="1" applyFont="1" applyFill="1" applyBorder="1" applyProtection="1">
      <protection locked="0"/>
    </xf>
    <xf numFmtId="0" fontId="0" fillId="5" borderId="7" xfId="0" applyFill="1" applyBorder="1"/>
    <xf numFmtId="44" fontId="0" fillId="5" borderId="8" xfId="0" applyNumberFormat="1" applyFill="1" applyBorder="1"/>
    <xf numFmtId="0" fontId="2" fillId="6" borderId="7" xfId="0" applyFont="1" applyFill="1" applyBorder="1"/>
    <xf numFmtId="44" fontId="2" fillId="6" borderId="8" xfId="0" applyNumberFormat="1" applyFont="1" applyFill="1" applyBorder="1"/>
    <xf numFmtId="0" fontId="0" fillId="5" borderId="8" xfId="0" applyFill="1" applyBorder="1"/>
    <xf numFmtId="44" fontId="2" fillId="6" borderId="8" xfId="1" applyFont="1" applyFill="1" applyBorder="1"/>
    <xf numFmtId="44" fontId="0" fillId="5" borderId="8" xfId="1" applyFont="1" applyFill="1" applyBorder="1"/>
    <xf numFmtId="0" fontId="2" fillId="6" borderId="9" xfId="0" applyFont="1" applyFill="1" applyBorder="1"/>
    <xf numFmtId="44" fontId="2" fillId="6" borderId="10" xfId="1" applyFont="1" applyFill="1" applyBorder="1"/>
    <xf numFmtId="0" fontId="4" fillId="5" borderId="1" xfId="0" applyFont="1" applyFill="1" applyBorder="1"/>
    <xf numFmtId="44" fontId="4" fillId="5" borderId="1" xfId="0" applyNumberFormat="1" applyFont="1" applyFill="1" applyBorder="1"/>
    <xf numFmtId="0" fontId="10" fillId="6" borderId="1" xfId="0" applyFont="1" applyFill="1" applyBorder="1"/>
    <xf numFmtId="44" fontId="10" fillId="6" borderId="1" xfId="0" applyNumberFormat="1" applyFont="1" applyFill="1" applyBorder="1"/>
    <xf numFmtId="44" fontId="10" fillId="6" borderId="1" xfId="1" applyFont="1" applyFill="1" applyBorder="1"/>
    <xf numFmtId="44" fontId="4" fillId="5" borderId="1" xfId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44" fontId="3" fillId="7" borderId="2" xfId="1" applyFont="1" applyFill="1" applyBorder="1" applyAlignment="1">
      <alignment horizontal="center"/>
    </xf>
    <xf numFmtId="44" fontId="3" fillId="7" borderId="3" xfId="1" applyFont="1" applyFill="1" applyBorder="1" applyAlignment="1">
      <alignment horizontal="center"/>
    </xf>
    <xf numFmtId="44" fontId="12" fillId="7" borderId="2" xfId="1" applyFont="1" applyFill="1" applyBorder="1" applyAlignment="1">
      <alignment horizontal="center"/>
    </xf>
    <xf numFmtId="44" fontId="12" fillId="7" borderId="3" xfId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3" fillId="7" borderId="2" xfId="1" applyFont="1" applyFill="1" applyBorder="1" applyAlignment="1">
      <alignment horizontal="center"/>
    </xf>
    <xf numFmtId="44" fontId="13" fillId="7" borderId="3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5244-CF03-4446-964B-DE2056F3023C}">
  <dimension ref="A1:F20"/>
  <sheetViews>
    <sheetView showGridLines="0" tabSelected="1" workbookViewId="0"/>
  </sheetViews>
  <sheetFormatPr defaultRowHeight="15" x14ac:dyDescent="0.25"/>
  <cols>
    <col min="1" max="1" width="21.5703125" bestFit="1" customWidth="1"/>
    <col min="2" max="2" width="11.5703125" bestFit="1" customWidth="1"/>
    <col min="3" max="3" width="5.42578125" customWidth="1"/>
    <col min="4" max="4" width="23.5703125" bestFit="1" customWidth="1"/>
    <col min="5" max="5" width="18.42578125" customWidth="1"/>
    <col min="6" max="6" width="41.42578125" bestFit="1" customWidth="1"/>
    <col min="7" max="7" width="11.5703125" bestFit="1" customWidth="1"/>
    <col min="8" max="8" width="46.42578125" bestFit="1" customWidth="1"/>
  </cols>
  <sheetData>
    <row r="1" spans="1:6" x14ac:dyDescent="0.25">
      <c r="A1" s="4" t="s">
        <v>35</v>
      </c>
    </row>
    <row r="2" spans="1:6" ht="18.75" x14ac:dyDescent="0.3">
      <c r="A2" s="35" t="s">
        <v>14</v>
      </c>
      <c r="B2" s="36"/>
      <c r="D2" s="37" t="s">
        <v>16</v>
      </c>
      <c r="E2" s="38"/>
    </row>
    <row r="3" spans="1:6" x14ac:dyDescent="0.25">
      <c r="A3" s="5" t="s">
        <v>0</v>
      </c>
      <c r="B3" s="6"/>
      <c r="D3" s="8" t="s">
        <v>17</v>
      </c>
      <c r="E3" s="9">
        <f>B3</f>
        <v>0</v>
      </c>
    </row>
    <row r="4" spans="1:6" x14ac:dyDescent="0.25">
      <c r="A4" s="5" t="s">
        <v>13</v>
      </c>
      <c r="B4" s="6"/>
      <c r="D4" s="8" t="s">
        <v>4</v>
      </c>
      <c r="E4" s="9">
        <f>SUM(B5:B9)+B15</f>
        <v>0</v>
      </c>
    </row>
    <row r="5" spans="1:6" x14ac:dyDescent="0.25">
      <c r="A5" s="5" t="s">
        <v>4</v>
      </c>
      <c r="B5" s="6"/>
      <c r="D5" s="8" t="s">
        <v>18</v>
      </c>
      <c r="E5" s="9">
        <f>B4</f>
        <v>0</v>
      </c>
    </row>
    <row r="6" spans="1:6" x14ac:dyDescent="0.25">
      <c r="A6" s="5" t="s">
        <v>7</v>
      </c>
      <c r="B6" s="6"/>
      <c r="D6" s="8" t="s">
        <v>19</v>
      </c>
      <c r="E6" s="9">
        <f>SUM(B10:B14)</f>
        <v>0</v>
      </c>
    </row>
    <row r="7" spans="1:6" x14ac:dyDescent="0.25">
      <c r="A7" s="5" t="s">
        <v>1</v>
      </c>
      <c r="B7" s="6"/>
      <c r="C7" s="2"/>
      <c r="D7" s="11" t="s">
        <v>20</v>
      </c>
      <c r="E7" s="12">
        <f>SUM(E3:E6)</f>
        <v>0</v>
      </c>
      <c r="F7" s="1" t="s">
        <v>25</v>
      </c>
    </row>
    <row r="8" spans="1:6" x14ac:dyDescent="0.25">
      <c r="A8" s="5" t="s">
        <v>36</v>
      </c>
      <c r="B8" s="6"/>
      <c r="C8" s="2"/>
      <c r="D8" s="8"/>
      <c r="E8" s="8"/>
    </row>
    <row r="9" spans="1:6" x14ac:dyDescent="0.25">
      <c r="A9" s="5" t="s">
        <v>2</v>
      </c>
      <c r="B9" s="6"/>
      <c r="C9" s="2"/>
      <c r="D9" s="11" t="s">
        <v>21</v>
      </c>
      <c r="E9" s="13">
        <f>SUM(B17:B20)</f>
        <v>0</v>
      </c>
    </row>
    <row r="10" spans="1:6" x14ac:dyDescent="0.25">
      <c r="A10" s="5" t="s">
        <v>5</v>
      </c>
      <c r="B10" s="6"/>
      <c r="C10" s="2"/>
      <c r="D10" s="8" t="s">
        <v>22</v>
      </c>
      <c r="E10" s="10">
        <f>E9-B17-B18</f>
        <v>0</v>
      </c>
    </row>
    <row r="11" spans="1:6" x14ac:dyDescent="0.25">
      <c r="A11" s="5" t="s">
        <v>12</v>
      </c>
      <c r="B11" s="6"/>
      <c r="C11" s="2"/>
      <c r="D11" s="8" t="s">
        <v>23</v>
      </c>
      <c r="E11" s="10">
        <f>B19</f>
        <v>0</v>
      </c>
    </row>
    <row r="12" spans="1:6" x14ac:dyDescent="0.25">
      <c r="A12" s="5" t="s">
        <v>9</v>
      </c>
      <c r="B12" s="6"/>
      <c r="C12" s="2"/>
      <c r="D12" s="8"/>
      <c r="E12" s="10"/>
    </row>
    <row r="13" spans="1:6" x14ac:dyDescent="0.25">
      <c r="A13" s="5" t="s">
        <v>10</v>
      </c>
      <c r="B13" s="6"/>
      <c r="C13" s="2"/>
      <c r="D13" s="11" t="s">
        <v>24</v>
      </c>
      <c r="E13" s="13">
        <f>E7-E9</f>
        <v>0</v>
      </c>
      <c r="F13" s="1" t="s">
        <v>28</v>
      </c>
    </row>
    <row r="14" spans="1:6" x14ac:dyDescent="0.25">
      <c r="A14" s="5" t="s">
        <v>11</v>
      </c>
      <c r="B14" s="6"/>
      <c r="C14" s="2"/>
      <c r="D14" s="3"/>
    </row>
    <row r="15" spans="1:6" x14ac:dyDescent="0.25">
      <c r="A15" s="5" t="s">
        <v>8</v>
      </c>
      <c r="B15" s="6"/>
      <c r="C15" s="2"/>
      <c r="D15" s="49" t="s">
        <v>40</v>
      </c>
      <c r="E15" s="50"/>
    </row>
    <row r="16" spans="1:6" x14ac:dyDescent="0.25">
      <c r="A16" s="34" t="s">
        <v>15</v>
      </c>
      <c r="B16" s="34"/>
      <c r="C16" s="2"/>
      <c r="D16" s="48" t="s">
        <v>41</v>
      </c>
      <c r="E16" s="53" t="str">
        <f>IF(SUM(B3:B15)=0,"",IF(AND(E3&gt;=5000,E7&gt;=5000,E13&gt;=5000),"YES","NO"))</f>
        <v/>
      </c>
    </row>
    <row r="17" spans="1:5" x14ac:dyDescent="0.25">
      <c r="A17" s="5" t="s">
        <v>6</v>
      </c>
      <c r="B17" s="7"/>
      <c r="D17" s="48" t="s">
        <v>42</v>
      </c>
      <c r="E17" s="53" t="str">
        <f>IF(SUM(B3:B15)=0,"",IF(E7&gt;=3500,"YES","NO"))</f>
        <v/>
      </c>
    </row>
    <row r="18" spans="1:5" x14ac:dyDescent="0.25">
      <c r="A18" s="5" t="s">
        <v>3</v>
      </c>
      <c r="B18" s="7"/>
      <c r="D18" s="48" t="s">
        <v>43</v>
      </c>
      <c r="E18" s="53" t="str">
        <f>IF(SUM(B4:B16)=0,"",IF(E8&gt;=1500,"YES","NO"))</f>
        <v/>
      </c>
    </row>
    <row r="19" spans="1:5" x14ac:dyDescent="0.25">
      <c r="A19" s="5" t="s">
        <v>26</v>
      </c>
      <c r="B19" s="7"/>
      <c r="D19" s="48" t="s">
        <v>44</v>
      </c>
      <c r="E19" s="53" t="str">
        <f>IF(SUM(B5:B17)=0,"",IF(E9&gt;=4500,"YES","NO"))</f>
        <v/>
      </c>
    </row>
    <row r="20" spans="1:5" x14ac:dyDescent="0.25">
      <c r="A20" s="5" t="s">
        <v>27</v>
      </c>
      <c r="B20" s="7"/>
      <c r="D20" s="47"/>
      <c r="E20" s="47"/>
    </row>
  </sheetData>
  <sheetProtection algorithmName="SHA-512" hashValue="s27Ab74H2MHvWz9eiYbKh50dKbBXk+LwP2C/mJpCEAiy/SVxZvcG4DzCQwkO/SNMRZEwh5lycKLr3DMM+lHtbA==" saltValue="sq4URJ2jNVVuD/4Ci1OPrA==" spinCount="100000" sheet="1" objects="1" scenarios="1"/>
  <mergeCells count="4">
    <mergeCell ref="A16:B16"/>
    <mergeCell ref="A2:B2"/>
    <mergeCell ref="D2:E2"/>
    <mergeCell ref="D15:E15"/>
  </mergeCells>
  <conditionalFormatting sqref="E16:E19">
    <cfRule type="cellIs" dxfId="0" priority="1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2E07-A4E9-4055-912C-B07E1FAA6A95}">
  <dimension ref="A1:I21"/>
  <sheetViews>
    <sheetView showGridLines="0" workbookViewId="0"/>
  </sheetViews>
  <sheetFormatPr defaultRowHeight="15" x14ac:dyDescent="0.25"/>
  <cols>
    <col min="1" max="1" width="21.5703125" bestFit="1" customWidth="1"/>
    <col min="2" max="2" width="11.5703125" bestFit="1" customWidth="1"/>
    <col min="3" max="3" width="19.140625" bestFit="1" customWidth="1"/>
    <col min="4" max="4" width="11.5703125" customWidth="1"/>
    <col min="5" max="5" width="2.85546875" customWidth="1"/>
    <col min="6" max="6" width="23.5703125" bestFit="1" customWidth="1"/>
    <col min="7" max="7" width="11.5703125" bestFit="1" customWidth="1"/>
    <col min="8" max="8" width="23.5703125" bestFit="1" customWidth="1"/>
    <col min="9" max="9" width="11.5703125" bestFit="1" customWidth="1"/>
    <col min="10" max="10" width="46.42578125" bestFit="1" customWidth="1"/>
  </cols>
  <sheetData>
    <row r="1" spans="1:9" x14ac:dyDescent="0.25">
      <c r="A1" s="4" t="s">
        <v>35</v>
      </c>
    </row>
    <row r="2" spans="1:9" ht="15.75" thickBot="1" x14ac:dyDescent="0.3">
      <c r="A2" s="45" t="s">
        <v>37</v>
      </c>
      <c r="B2" s="45"/>
      <c r="C2" s="45" t="s">
        <v>38</v>
      </c>
      <c r="D2" s="45"/>
    </row>
    <row r="3" spans="1:9" ht="18.75" x14ac:dyDescent="0.3">
      <c r="A3" s="41" t="s">
        <v>14</v>
      </c>
      <c r="B3" s="42"/>
      <c r="C3" s="41" t="s">
        <v>14</v>
      </c>
      <c r="D3" s="42"/>
      <c r="F3" s="39" t="s">
        <v>33</v>
      </c>
      <c r="G3" s="40"/>
      <c r="H3" s="39" t="s">
        <v>34</v>
      </c>
      <c r="I3" s="40"/>
    </row>
    <row r="4" spans="1:9" x14ac:dyDescent="0.25">
      <c r="A4" s="14" t="s">
        <v>0</v>
      </c>
      <c r="B4" s="15"/>
      <c r="C4" s="14" t="s">
        <v>0</v>
      </c>
      <c r="D4" s="15"/>
      <c r="F4" s="19" t="s">
        <v>17</v>
      </c>
      <c r="G4" s="20">
        <f>B4+D4</f>
        <v>0</v>
      </c>
      <c r="H4" s="19" t="s">
        <v>17</v>
      </c>
      <c r="I4" s="20">
        <f>G4/2</f>
        <v>0</v>
      </c>
    </row>
    <row r="5" spans="1:9" x14ac:dyDescent="0.25">
      <c r="A5" s="14" t="s">
        <v>13</v>
      </c>
      <c r="B5" s="15"/>
      <c r="C5" s="14" t="s">
        <v>13</v>
      </c>
      <c r="D5" s="15"/>
      <c r="F5" s="19" t="s">
        <v>4</v>
      </c>
      <c r="G5" s="20">
        <f>SUM(B6:B10)+B16+SUM(D6:D10)+D16</f>
        <v>0</v>
      </c>
      <c r="H5" s="19" t="s">
        <v>4</v>
      </c>
      <c r="I5" s="20">
        <f>G5/2</f>
        <v>0</v>
      </c>
    </row>
    <row r="6" spans="1:9" x14ac:dyDescent="0.25">
      <c r="A6" s="14" t="s">
        <v>4</v>
      </c>
      <c r="B6" s="15"/>
      <c r="C6" s="14" t="s">
        <v>4</v>
      </c>
      <c r="D6" s="15"/>
      <c r="F6" s="19" t="s">
        <v>18</v>
      </c>
      <c r="G6" s="20">
        <f>B5+D5</f>
        <v>0</v>
      </c>
      <c r="H6" s="19" t="s">
        <v>18</v>
      </c>
      <c r="I6" s="20">
        <f>G6/2</f>
        <v>0</v>
      </c>
    </row>
    <row r="7" spans="1:9" x14ac:dyDescent="0.25">
      <c r="A7" s="14" t="s">
        <v>7</v>
      </c>
      <c r="B7" s="15"/>
      <c r="C7" s="14" t="s">
        <v>7</v>
      </c>
      <c r="D7" s="15"/>
      <c r="F7" s="19" t="s">
        <v>19</v>
      </c>
      <c r="G7" s="20">
        <f>SUM(B11:B15)+SUM(D11:D15)</f>
        <v>0</v>
      </c>
      <c r="H7" s="19" t="s">
        <v>19</v>
      </c>
      <c r="I7" s="20">
        <f>G7/2</f>
        <v>0</v>
      </c>
    </row>
    <row r="8" spans="1:9" x14ac:dyDescent="0.25">
      <c r="A8" s="14" t="s">
        <v>1</v>
      </c>
      <c r="B8" s="15"/>
      <c r="C8" s="14" t="s">
        <v>1</v>
      </c>
      <c r="D8" s="15"/>
      <c r="E8" s="2"/>
      <c r="F8" s="21" t="s">
        <v>20</v>
      </c>
      <c r="G8" s="22">
        <f>SUM(G4:G7)</f>
        <v>0</v>
      </c>
      <c r="H8" s="21" t="s">
        <v>20</v>
      </c>
      <c r="I8" s="22">
        <f>G8/2</f>
        <v>0</v>
      </c>
    </row>
    <row r="9" spans="1:9" x14ac:dyDescent="0.25">
      <c r="A9" s="14" t="s">
        <v>36</v>
      </c>
      <c r="B9" s="15"/>
      <c r="C9" s="14" t="s">
        <v>36</v>
      </c>
      <c r="D9" s="15"/>
      <c r="E9" s="2"/>
      <c r="F9" s="19"/>
      <c r="G9" s="23"/>
      <c r="H9" s="19"/>
      <c r="I9" s="23"/>
    </row>
    <row r="10" spans="1:9" x14ac:dyDescent="0.25">
      <c r="A10" s="14" t="s">
        <v>2</v>
      </c>
      <c r="B10" s="15"/>
      <c r="C10" s="14" t="s">
        <v>2</v>
      </c>
      <c r="D10" s="15"/>
      <c r="E10" s="2"/>
      <c r="F10" s="21" t="s">
        <v>21</v>
      </c>
      <c r="G10" s="24">
        <f>SUM(B18:B21)+SUM(D18:D21)</f>
        <v>0</v>
      </c>
      <c r="H10" s="21" t="s">
        <v>21</v>
      </c>
      <c r="I10" s="24">
        <f>G10/2</f>
        <v>0</v>
      </c>
    </row>
    <row r="11" spans="1:9" x14ac:dyDescent="0.25">
      <c r="A11" s="14" t="s">
        <v>5</v>
      </c>
      <c r="B11" s="15"/>
      <c r="C11" s="14" t="s">
        <v>5</v>
      </c>
      <c r="D11" s="15"/>
      <c r="E11" s="2"/>
      <c r="F11" s="19" t="s">
        <v>22</v>
      </c>
      <c r="G11" s="25">
        <f>G10-B18-B19-D18-D19</f>
        <v>0</v>
      </c>
      <c r="H11" s="19" t="s">
        <v>22</v>
      </c>
      <c r="I11" s="25">
        <f>G11/2</f>
        <v>0</v>
      </c>
    </row>
    <row r="12" spans="1:9" x14ac:dyDescent="0.25">
      <c r="A12" s="14" t="s">
        <v>12</v>
      </c>
      <c r="B12" s="15"/>
      <c r="C12" s="14" t="s">
        <v>12</v>
      </c>
      <c r="D12" s="15"/>
      <c r="E12" s="2"/>
      <c r="F12" s="19" t="s">
        <v>23</v>
      </c>
      <c r="G12" s="25">
        <f>B20+D20</f>
        <v>0</v>
      </c>
      <c r="H12" s="19" t="s">
        <v>23</v>
      </c>
      <c r="I12" s="25">
        <f>G12/2</f>
        <v>0</v>
      </c>
    </row>
    <row r="13" spans="1:9" x14ac:dyDescent="0.25">
      <c r="A13" s="14" t="s">
        <v>9</v>
      </c>
      <c r="B13" s="15"/>
      <c r="C13" s="14" t="s">
        <v>9</v>
      </c>
      <c r="D13" s="15"/>
      <c r="E13" s="2"/>
      <c r="F13" s="19"/>
      <c r="G13" s="25"/>
      <c r="H13" s="19"/>
      <c r="I13" s="25"/>
    </row>
    <row r="14" spans="1:9" ht="15.75" thickBot="1" x14ac:dyDescent="0.3">
      <c r="A14" s="14" t="s">
        <v>10</v>
      </c>
      <c r="B14" s="15"/>
      <c r="C14" s="14" t="s">
        <v>10</v>
      </c>
      <c r="D14" s="15"/>
      <c r="E14" s="2"/>
      <c r="F14" s="26" t="s">
        <v>24</v>
      </c>
      <c r="G14" s="27">
        <f>G8-G10</f>
        <v>0</v>
      </c>
      <c r="H14" s="26" t="s">
        <v>24</v>
      </c>
      <c r="I14" s="27">
        <f>G14/2</f>
        <v>0</v>
      </c>
    </row>
    <row r="15" spans="1:9" x14ac:dyDescent="0.25">
      <c r="A15" s="14" t="s">
        <v>11</v>
      </c>
      <c r="B15" s="15"/>
      <c r="C15" s="14" t="s">
        <v>11</v>
      </c>
      <c r="D15" s="15"/>
      <c r="E15" s="2"/>
      <c r="F15" s="3"/>
    </row>
    <row r="16" spans="1:9" x14ac:dyDescent="0.25">
      <c r="A16" s="14" t="s">
        <v>8</v>
      </c>
      <c r="B16" s="15"/>
      <c r="C16" s="14" t="s">
        <v>8</v>
      </c>
      <c r="D16" s="15"/>
      <c r="E16" s="2"/>
      <c r="F16" s="3" t="s">
        <v>45</v>
      </c>
    </row>
    <row r="17" spans="1:7" x14ac:dyDescent="0.25">
      <c r="A17" s="43" t="s">
        <v>15</v>
      </c>
      <c r="B17" s="44"/>
      <c r="C17" s="43" t="s">
        <v>15</v>
      </c>
      <c r="D17" s="44"/>
      <c r="E17" s="2"/>
      <c r="F17" s="51" t="s">
        <v>40</v>
      </c>
      <c r="G17" s="52"/>
    </row>
    <row r="18" spans="1:7" x14ac:dyDescent="0.25">
      <c r="A18" s="14" t="s">
        <v>6</v>
      </c>
      <c r="B18" s="16"/>
      <c r="C18" s="14" t="s">
        <v>6</v>
      </c>
      <c r="D18" s="16"/>
      <c r="F18" s="48" t="s">
        <v>41</v>
      </c>
      <c r="G18" s="53" t="s">
        <v>46</v>
      </c>
    </row>
    <row r="19" spans="1:7" x14ac:dyDescent="0.25">
      <c r="A19" s="14" t="s">
        <v>3</v>
      </c>
      <c r="B19" s="16"/>
      <c r="C19" s="14" t="s">
        <v>3</v>
      </c>
      <c r="D19" s="16"/>
      <c r="F19" s="48" t="s">
        <v>42</v>
      </c>
      <c r="G19" s="53" t="str">
        <f>IF(SUM(D4:D16)=0,"",IF(G8&gt;=3500,"YES","NO"))</f>
        <v/>
      </c>
    </row>
    <row r="20" spans="1:7" x14ac:dyDescent="0.25">
      <c r="A20" s="14" t="s">
        <v>26</v>
      </c>
      <c r="B20" s="16"/>
      <c r="C20" s="14" t="s">
        <v>26</v>
      </c>
      <c r="D20" s="16"/>
      <c r="F20" s="48" t="s">
        <v>43</v>
      </c>
      <c r="G20" s="53" t="s">
        <v>46</v>
      </c>
    </row>
    <row r="21" spans="1:7" ht="15.75" thickBot="1" x14ac:dyDescent="0.3">
      <c r="A21" s="17" t="s">
        <v>27</v>
      </c>
      <c r="B21" s="18"/>
      <c r="C21" s="17" t="s">
        <v>27</v>
      </c>
      <c r="D21" s="18"/>
      <c r="F21" s="48" t="s">
        <v>44</v>
      </c>
      <c r="G21" s="53" t="str">
        <f>IF(SUM(D4:D16)=0,"",IF(G8&gt;=4500,"YES","NO"))</f>
        <v/>
      </c>
    </row>
  </sheetData>
  <sheetProtection algorithmName="SHA-512" hashValue="MIT5BhHVfoE6SKKDuXOUl4lFCtngQY4DIGKuN9J7/7aJoTPNRycvNq//ZMFQmeaTL2rk3OLRZaRJeyuc0C4rUQ==" saltValue="lM6CvzFNk20XzwY446hKAg==" spinCount="100000" sheet="1" objects="1" scenarios="1"/>
  <mergeCells count="9">
    <mergeCell ref="A2:B2"/>
    <mergeCell ref="C2:D2"/>
    <mergeCell ref="F17:G17"/>
    <mergeCell ref="H3:I3"/>
    <mergeCell ref="A3:B3"/>
    <mergeCell ref="F3:G3"/>
    <mergeCell ref="A17:B17"/>
    <mergeCell ref="C3:D3"/>
    <mergeCell ref="C17:D17"/>
  </mergeCells>
  <conditionalFormatting sqref="G18:G21">
    <cfRule type="cellIs" dxfId="1" priority="1" operator="equal">
      <formula>"YES"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0D78-54CE-4157-9CA2-A006F1D93120}">
  <dimension ref="A1:M21"/>
  <sheetViews>
    <sheetView showGridLines="0" topLeftCell="A2" workbookViewId="0">
      <selection activeCell="A2" sqref="A2:B2"/>
    </sheetView>
  </sheetViews>
  <sheetFormatPr defaultRowHeight="15" x14ac:dyDescent="0.25"/>
  <cols>
    <col min="1" max="1" width="18.85546875" customWidth="1"/>
    <col min="2" max="2" width="11.5703125" bestFit="1" customWidth="1"/>
    <col min="3" max="3" width="19.140625" bestFit="1" customWidth="1"/>
    <col min="4" max="4" width="11.5703125" customWidth="1"/>
    <col min="5" max="5" width="19.140625" bestFit="1" customWidth="1"/>
    <col min="6" max="6" width="11.5703125" customWidth="1"/>
    <col min="7" max="7" width="19.140625" bestFit="1" customWidth="1"/>
    <col min="8" max="8" width="11.5703125" customWidth="1"/>
    <col min="9" max="9" width="1.85546875" customWidth="1"/>
    <col min="10" max="10" width="21" bestFit="1" customWidth="1"/>
    <col min="11" max="11" width="11" bestFit="1" customWidth="1"/>
    <col min="12" max="12" width="21" bestFit="1" customWidth="1"/>
    <col min="13" max="13" width="10" bestFit="1" customWidth="1"/>
    <col min="14" max="14" width="46.42578125" bestFit="1" customWidth="1"/>
  </cols>
  <sheetData>
    <row r="1" spans="1:13" x14ac:dyDescent="0.25">
      <c r="A1" s="4" t="s">
        <v>35</v>
      </c>
    </row>
    <row r="2" spans="1:13" x14ac:dyDescent="0.25">
      <c r="A2" s="46" t="s">
        <v>29</v>
      </c>
      <c r="B2" s="46"/>
      <c r="C2" s="46" t="s">
        <v>30</v>
      </c>
      <c r="D2" s="46"/>
      <c r="E2" s="46" t="s">
        <v>31</v>
      </c>
      <c r="F2" s="46"/>
      <c r="G2" s="46" t="s">
        <v>32</v>
      </c>
      <c r="H2" s="46"/>
    </row>
    <row r="3" spans="1:13" ht="18.75" x14ac:dyDescent="0.3">
      <c r="A3" s="35" t="s">
        <v>14</v>
      </c>
      <c r="B3" s="36"/>
      <c r="C3" s="35" t="s">
        <v>14</v>
      </c>
      <c r="D3" s="36"/>
      <c r="E3" s="35" t="s">
        <v>14</v>
      </c>
      <c r="F3" s="36"/>
      <c r="G3" s="35" t="s">
        <v>14</v>
      </c>
      <c r="H3" s="36"/>
      <c r="J3" s="37" t="s">
        <v>33</v>
      </c>
      <c r="K3" s="38"/>
      <c r="L3" s="37" t="s">
        <v>34</v>
      </c>
      <c r="M3" s="38"/>
    </row>
    <row r="4" spans="1:13" x14ac:dyDescent="0.25">
      <c r="A4" s="5" t="s">
        <v>0</v>
      </c>
      <c r="B4" s="6"/>
      <c r="C4" s="5" t="s">
        <v>0</v>
      </c>
      <c r="D4" s="6"/>
      <c r="E4" s="5" t="s">
        <v>0</v>
      </c>
      <c r="F4" s="6"/>
      <c r="G4" s="5" t="s">
        <v>0</v>
      </c>
      <c r="H4" s="6"/>
      <c r="J4" s="28" t="s">
        <v>17</v>
      </c>
      <c r="K4" s="29">
        <f>B4+D4+F4+H4</f>
        <v>0</v>
      </c>
      <c r="L4" s="28" t="s">
        <v>17</v>
      </c>
      <c r="M4" s="29">
        <f>K4/4</f>
        <v>0</v>
      </c>
    </row>
    <row r="5" spans="1:13" x14ac:dyDescent="0.25">
      <c r="A5" s="5" t="s">
        <v>13</v>
      </c>
      <c r="B5" s="6"/>
      <c r="C5" s="5" t="s">
        <v>13</v>
      </c>
      <c r="D5" s="6"/>
      <c r="E5" s="5" t="s">
        <v>13</v>
      </c>
      <c r="F5" s="6"/>
      <c r="G5" s="5" t="s">
        <v>13</v>
      </c>
      <c r="H5" s="6"/>
      <c r="J5" s="28" t="s">
        <v>4</v>
      </c>
      <c r="K5" s="29">
        <f>SUM(B6:B10)+B16+SUM(D6:D10)+D16+SUM(F6:F10)+F16+SUM(H6:H10)+H16</f>
        <v>0</v>
      </c>
      <c r="L5" s="28" t="s">
        <v>4</v>
      </c>
      <c r="M5" s="29">
        <f>K5/4</f>
        <v>0</v>
      </c>
    </row>
    <row r="6" spans="1:13" x14ac:dyDescent="0.25">
      <c r="A6" s="5" t="s">
        <v>4</v>
      </c>
      <c r="B6" s="6"/>
      <c r="C6" s="5" t="s">
        <v>4</v>
      </c>
      <c r="D6" s="6"/>
      <c r="E6" s="5" t="s">
        <v>4</v>
      </c>
      <c r="F6" s="6"/>
      <c r="G6" s="5" t="s">
        <v>4</v>
      </c>
      <c r="H6" s="6"/>
      <c r="J6" s="28" t="s">
        <v>18</v>
      </c>
      <c r="K6" s="29">
        <f>B5+D5+F5+H5</f>
        <v>0</v>
      </c>
      <c r="L6" s="28" t="s">
        <v>18</v>
      </c>
      <c r="M6" s="29">
        <f>K6/4</f>
        <v>0</v>
      </c>
    </row>
    <row r="7" spans="1:13" x14ac:dyDescent="0.25">
      <c r="A7" s="5" t="s">
        <v>7</v>
      </c>
      <c r="B7" s="6"/>
      <c r="C7" s="5" t="s">
        <v>7</v>
      </c>
      <c r="D7" s="6"/>
      <c r="E7" s="5" t="s">
        <v>7</v>
      </c>
      <c r="F7" s="6"/>
      <c r="G7" s="5" t="s">
        <v>7</v>
      </c>
      <c r="H7" s="6"/>
      <c r="J7" s="28" t="s">
        <v>19</v>
      </c>
      <c r="K7" s="29">
        <f>SUM(B11:B15)+SUM(D11:D15)+SUM(F11:F15)+SUM(H11:H15)</f>
        <v>0</v>
      </c>
      <c r="L7" s="28" t="s">
        <v>19</v>
      </c>
      <c r="M7" s="29">
        <f>K7/4</f>
        <v>0</v>
      </c>
    </row>
    <row r="8" spans="1:13" x14ac:dyDescent="0.25">
      <c r="A8" s="5" t="s">
        <v>1</v>
      </c>
      <c r="B8" s="6"/>
      <c r="C8" s="5" t="s">
        <v>1</v>
      </c>
      <c r="D8" s="6"/>
      <c r="E8" s="5" t="s">
        <v>1</v>
      </c>
      <c r="F8" s="6"/>
      <c r="G8" s="5" t="s">
        <v>1</v>
      </c>
      <c r="H8" s="6"/>
      <c r="I8" s="2"/>
      <c r="J8" s="30" t="s">
        <v>20</v>
      </c>
      <c r="K8" s="31">
        <f>SUM(K4:K7)</f>
        <v>0</v>
      </c>
      <c r="L8" s="30" t="s">
        <v>20</v>
      </c>
      <c r="M8" s="31">
        <f>K8/4</f>
        <v>0</v>
      </c>
    </row>
    <row r="9" spans="1:13" x14ac:dyDescent="0.25">
      <c r="A9" s="5" t="s">
        <v>36</v>
      </c>
      <c r="B9" s="6"/>
      <c r="C9" s="5" t="s">
        <v>36</v>
      </c>
      <c r="D9" s="6"/>
      <c r="E9" s="5" t="s">
        <v>36</v>
      </c>
      <c r="F9" s="6"/>
      <c r="G9" s="5" t="s">
        <v>36</v>
      </c>
      <c r="H9" s="6"/>
      <c r="I9" s="2"/>
      <c r="J9" s="28"/>
      <c r="K9" s="28"/>
      <c r="L9" s="28"/>
      <c r="M9" s="28"/>
    </row>
    <row r="10" spans="1:13" x14ac:dyDescent="0.25">
      <c r="A10" s="5" t="s">
        <v>2</v>
      </c>
      <c r="B10" s="6"/>
      <c r="C10" s="5" t="s">
        <v>2</v>
      </c>
      <c r="D10" s="6"/>
      <c r="E10" s="5" t="s">
        <v>2</v>
      </c>
      <c r="F10" s="6"/>
      <c r="G10" s="5" t="s">
        <v>2</v>
      </c>
      <c r="H10" s="6"/>
      <c r="I10" s="2"/>
      <c r="J10" s="30" t="s">
        <v>21</v>
      </c>
      <c r="K10" s="32">
        <f>SUM(B18:B21)+SUM(D18:D21)+SUM(F18:F21)+SUM(H18:H21)</f>
        <v>0</v>
      </c>
      <c r="L10" s="30" t="s">
        <v>21</v>
      </c>
      <c r="M10" s="32">
        <f>K10/4</f>
        <v>0</v>
      </c>
    </row>
    <row r="11" spans="1:13" x14ac:dyDescent="0.25">
      <c r="A11" s="5" t="s">
        <v>5</v>
      </c>
      <c r="B11" s="6"/>
      <c r="C11" s="5" t="s">
        <v>5</v>
      </c>
      <c r="D11" s="6"/>
      <c r="E11" s="5" t="s">
        <v>5</v>
      </c>
      <c r="F11" s="6"/>
      <c r="G11" s="5" t="s">
        <v>5</v>
      </c>
      <c r="H11" s="6"/>
      <c r="I11" s="2"/>
      <c r="J11" s="28" t="s">
        <v>39</v>
      </c>
      <c r="K11" s="33">
        <f>K10-B18-B19-D18-D19-F18-F19-H18-H19</f>
        <v>0</v>
      </c>
      <c r="L11" s="28" t="s">
        <v>39</v>
      </c>
      <c r="M11" s="33">
        <f>K11/4</f>
        <v>0</v>
      </c>
    </row>
    <row r="12" spans="1:13" x14ac:dyDescent="0.25">
      <c r="A12" s="5" t="s">
        <v>12</v>
      </c>
      <c r="B12" s="6"/>
      <c r="C12" s="5" t="s">
        <v>12</v>
      </c>
      <c r="D12" s="6"/>
      <c r="E12" s="5" t="s">
        <v>12</v>
      </c>
      <c r="F12" s="6"/>
      <c r="G12" s="5" t="s">
        <v>12</v>
      </c>
      <c r="H12" s="6"/>
      <c r="I12" s="2"/>
      <c r="J12" s="28" t="s">
        <v>23</v>
      </c>
      <c r="K12" s="33">
        <f>B20+D20+F20+H20</f>
        <v>0</v>
      </c>
      <c r="L12" s="28" t="s">
        <v>23</v>
      </c>
      <c r="M12" s="33">
        <f>K12/4</f>
        <v>0</v>
      </c>
    </row>
    <row r="13" spans="1:13" x14ac:dyDescent="0.25">
      <c r="A13" s="5" t="s">
        <v>9</v>
      </c>
      <c r="B13" s="6"/>
      <c r="C13" s="5" t="s">
        <v>9</v>
      </c>
      <c r="D13" s="6"/>
      <c r="E13" s="5" t="s">
        <v>9</v>
      </c>
      <c r="F13" s="6"/>
      <c r="G13" s="5" t="s">
        <v>9</v>
      </c>
      <c r="H13" s="6"/>
      <c r="I13" s="2"/>
      <c r="J13" s="28"/>
      <c r="K13" s="33"/>
      <c r="L13" s="28"/>
      <c r="M13" s="33"/>
    </row>
    <row r="14" spans="1:13" x14ac:dyDescent="0.25">
      <c r="A14" s="5" t="s">
        <v>10</v>
      </c>
      <c r="B14" s="6"/>
      <c r="C14" s="5" t="s">
        <v>10</v>
      </c>
      <c r="D14" s="6"/>
      <c r="E14" s="5" t="s">
        <v>10</v>
      </c>
      <c r="F14" s="6"/>
      <c r="G14" s="5" t="s">
        <v>10</v>
      </c>
      <c r="H14" s="6"/>
      <c r="I14" s="2"/>
      <c r="J14" s="30" t="s">
        <v>24</v>
      </c>
      <c r="K14" s="32">
        <f>K8-K10</f>
        <v>0</v>
      </c>
      <c r="L14" s="30" t="s">
        <v>24</v>
      </c>
      <c r="M14" s="32">
        <f>K14/4</f>
        <v>0</v>
      </c>
    </row>
    <row r="15" spans="1:13" x14ac:dyDescent="0.25">
      <c r="A15" s="5" t="s">
        <v>11</v>
      </c>
      <c r="B15" s="6"/>
      <c r="C15" s="5" t="s">
        <v>11</v>
      </c>
      <c r="D15" s="6"/>
      <c r="E15" s="5" t="s">
        <v>11</v>
      </c>
      <c r="F15" s="6"/>
      <c r="G15" s="5" t="s">
        <v>11</v>
      </c>
      <c r="H15" s="6"/>
      <c r="I15" s="2"/>
      <c r="J15" s="3"/>
    </row>
    <row r="16" spans="1:13" x14ac:dyDescent="0.25">
      <c r="A16" s="5" t="s">
        <v>8</v>
      </c>
      <c r="B16" s="6"/>
      <c r="C16" s="5" t="s">
        <v>8</v>
      </c>
      <c r="D16" s="6"/>
      <c r="E16" s="5" t="s">
        <v>8</v>
      </c>
      <c r="F16" s="6"/>
      <c r="G16" s="5" t="s">
        <v>8</v>
      </c>
      <c r="H16" s="6"/>
      <c r="I16" s="2"/>
      <c r="J16" s="3"/>
    </row>
    <row r="17" spans="1:11" x14ac:dyDescent="0.25">
      <c r="A17" s="34" t="s">
        <v>15</v>
      </c>
      <c r="B17" s="34"/>
      <c r="C17" s="34" t="s">
        <v>15</v>
      </c>
      <c r="D17" s="34"/>
      <c r="E17" s="34" t="s">
        <v>15</v>
      </c>
      <c r="F17" s="34"/>
      <c r="G17" s="34" t="s">
        <v>15</v>
      </c>
      <c r="H17" s="34"/>
      <c r="I17" s="2"/>
      <c r="J17" s="54" t="s">
        <v>40</v>
      </c>
      <c r="K17" s="55"/>
    </row>
    <row r="18" spans="1:11" x14ac:dyDescent="0.25">
      <c r="A18" s="5" t="s">
        <v>6</v>
      </c>
      <c r="B18" s="7"/>
      <c r="C18" s="5" t="s">
        <v>6</v>
      </c>
      <c r="D18" s="7"/>
      <c r="E18" s="5" t="s">
        <v>6</v>
      </c>
      <c r="F18" s="7"/>
      <c r="G18" s="5" t="s">
        <v>6</v>
      </c>
      <c r="H18" s="7"/>
      <c r="J18" s="48" t="s">
        <v>41</v>
      </c>
      <c r="K18" s="53" t="str">
        <f>IF(SUM(H4:H16)=0,"",IF(AND(K4&gt;=5000,K8&gt;=5000,K14&gt;=5000),"YES","NO"))</f>
        <v/>
      </c>
    </row>
    <row r="19" spans="1:11" x14ac:dyDescent="0.25">
      <c r="A19" s="5" t="s">
        <v>3</v>
      </c>
      <c r="B19" s="7"/>
      <c r="C19" s="5" t="s">
        <v>3</v>
      </c>
      <c r="D19" s="7"/>
      <c r="E19" s="5" t="s">
        <v>3</v>
      </c>
      <c r="F19" s="7"/>
      <c r="G19" s="5" t="s">
        <v>3</v>
      </c>
      <c r="H19" s="7"/>
      <c r="J19" s="48" t="s">
        <v>42</v>
      </c>
      <c r="K19" s="53" t="str">
        <f>IF(SUM(H4:H16)=0,"",IF(K8&gt;=3500,"YES","NO"))</f>
        <v/>
      </c>
    </row>
    <row r="20" spans="1:11" x14ac:dyDescent="0.25">
      <c r="A20" s="5" t="s">
        <v>26</v>
      </c>
      <c r="B20" s="7"/>
      <c r="C20" s="5" t="s">
        <v>26</v>
      </c>
      <c r="D20" s="7"/>
      <c r="E20" s="5" t="s">
        <v>26</v>
      </c>
      <c r="F20" s="7"/>
      <c r="G20" s="5" t="s">
        <v>26</v>
      </c>
      <c r="H20" s="7"/>
      <c r="J20" s="48" t="s">
        <v>43</v>
      </c>
      <c r="K20" s="53" t="s">
        <v>46</v>
      </c>
    </row>
    <row r="21" spans="1:11" x14ac:dyDescent="0.25">
      <c r="A21" s="5" t="s">
        <v>27</v>
      </c>
      <c r="B21" s="7"/>
      <c r="C21" s="5" t="s">
        <v>27</v>
      </c>
      <c r="D21" s="7"/>
      <c r="E21" s="5" t="s">
        <v>27</v>
      </c>
      <c r="F21" s="7"/>
      <c r="G21" s="5" t="s">
        <v>27</v>
      </c>
      <c r="H21" s="7"/>
      <c r="J21" s="48" t="s">
        <v>44</v>
      </c>
      <c r="K21" s="53" t="str">
        <f>IF(SUM(H4:H16)=0,"",IF(K8&gt;=4500,"YES","NO"))</f>
        <v/>
      </c>
    </row>
  </sheetData>
  <sheetProtection algorithmName="SHA-512" hashValue="5pt677gbvcvd4Lgao7CRqKkIag+iuKBshdhXLPRpEuFHy4N1ec9n3lb8t8L3L93TRgbaV/rBXUcqI7gg1wGTAg==" saltValue="p4HfotThBFekGmRQhPbjUg==" spinCount="100000" sheet="1" objects="1" scenarios="1"/>
  <mergeCells count="15">
    <mergeCell ref="G17:H17"/>
    <mergeCell ref="J17:K17"/>
    <mergeCell ref="A17:B17"/>
    <mergeCell ref="C3:D3"/>
    <mergeCell ref="C17:D17"/>
    <mergeCell ref="E3:F3"/>
    <mergeCell ref="E17:F17"/>
    <mergeCell ref="A2:B2"/>
    <mergeCell ref="C2:D2"/>
    <mergeCell ref="E2:F2"/>
    <mergeCell ref="G2:H2"/>
    <mergeCell ref="L3:M3"/>
    <mergeCell ref="A3:B3"/>
    <mergeCell ref="J3:K3"/>
    <mergeCell ref="G3:H3"/>
  </mergeCells>
  <conditionalFormatting sqref="K18:K21">
    <cfRule type="containsText" dxfId="2" priority="1" operator="containsText" text="YES">
      <formula>NOT(ISERROR(SEARCH("YES",K18)))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Fortnightly</vt:lpstr>
      <vt:lpstr>Weekly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Natalie Ferreira</dc:creator>
  <cp:lastModifiedBy>Guest Natalie Ferreira</cp:lastModifiedBy>
  <dcterms:created xsi:type="dcterms:W3CDTF">2023-09-08T09:51:25Z</dcterms:created>
  <dcterms:modified xsi:type="dcterms:W3CDTF">2023-09-08T12:09:34Z</dcterms:modified>
</cp:coreProperties>
</file>